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40987312" localSheetId="0">'0503723'!$B$280:$L$280</definedName>
    <definedName name="TR_30200300711_2340987313" localSheetId="0">'0503723'!$B$281:$L$281</definedName>
    <definedName name="TR_30200300711_2340987314" localSheetId="0">'0503723'!$B$282:$L$282</definedName>
    <definedName name="TR_30200300711_2340987315" localSheetId="0">'0503723'!$B$283:$L$283</definedName>
    <definedName name="TR_30200300711_2340987316" localSheetId="0">'0503723'!$B$284:$L$284</definedName>
    <definedName name="TR_30200300711_2340987317" localSheetId="0">'0503723'!$B$285:$L$285</definedName>
    <definedName name="TR_30200300711_2340987318" localSheetId="0">'0503723'!$B$286:$L$286</definedName>
    <definedName name="TR_30200300711_2340987319" localSheetId="0">'0503723'!$B$287:$L$287</definedName>
    <definedName name="TR_30200300711_2340987320" localSheetId="0">'0503723'!$B$288:$L$288</definedName>
    <definedName name="TR_30200300711_2340987321" localSheetId="0">'0503723'!$B$289:$L$289</definedName>
    <definedName name="TR_30200300711_2340987322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J238" s="1"/>
  <c r="J237" s="1"/>
  <c r="I248"/>
  <c r="J244"/>
  <c r="I244"/>
  <c r="I238" s="1"/>
  <c r="I237" s="1"/>
  <c r="J240"/>
  <c r="I240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I113" s="1"/>
  <c r="J122"/>
  <c r="I122"/>
  <c r="J116"/>
  <c r="J114" s="1"/>
  <c r="J113" s="1"/>
  <c r="I116"/>
  <c r="J104"/>
  <c r="I104"/>
  <c r="J95"/>
  <c r="J91" s="1"/>
  <c r="I95"/>
  <c r="I91" s="1"/>
  <c r="J81"/>
  <c r="J76" s="1"/>
  <c r="I81"/>
  <c r="I76"/>
  <c r="J66"/>
  <c r="I66"/>
  <c r="J59"/>
  <c r="I59"/>
  <c r="J51"/>
  <c r="I51"/>
  <c r="J44"/>
  <c r="J17" s="1"/>
  <c r="I44"/>
  <c r="J32"/>
  <c r="I32"/>
  <c r="I17" s="1"/>
  <c r="J19"/>
  <c r="I19"/>
  <c r="J16" l="1"/>
  <c r="I74"/>
  <c r="I16"/>
  <c r="J74"/>
</calcChain>
</file>

<file path=xl/sharedStrings.xml><?xml version="1.0" encoding="utf-8"?>
<sst xmlns="http://schemas.openxmlformats.org/spreadsheetml/2006/main" count="800" uniqueCount="638">
  <si>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</si>
  <si>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</si>
  <si>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</si>
  <si>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</si>
  <si>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</si>
  <si>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</si>
  <si>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</si>
  <si>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</si>
  <si>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</si>
  <si>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</si>
  <si>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</si>
  <si>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</si>
  <si>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</si>
  <si>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</si>
  <si>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</si>
  <si>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</si>
  <si>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</si>
  <si>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</si>
  <si>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</si>
  <si>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</si>
  <si>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</si>
  <si>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</si>
  <si>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 xml:space="preserve">по ОКПО </t>
  </si>
  <si>
    <t>41897060</t>
  </si>
  <si>
    <t>VRO</t>
  </si>
  <si>
    <t>ExecutorPhone</t>
  </si>
  <si>
    <t>Обособленное подразделение</t>
  </si>
  <si>
    <t>3128030170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</si>
  <si>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</si>
  <si>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</si>
  <si>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</si>
  <si>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</si>
  <si>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</si>
  <si>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</si>
  <si>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</si>
  <si>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</si>
  <si>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</si>
  <si>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</si>
  <si>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</si>
  <si>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</si>
  <si>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</si>
  <si>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</si>
  <si>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</si>
  <si>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</si>
  <si>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</si>
  <si>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</si>
  <si>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</si>
  <si>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</si>
  <si>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</si>
  <si>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</si>
  <si>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</si>
  <si>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</si>
  <si>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</si>
  <si>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</si>
  <si>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</si>
  <si>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</si>
  <si>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</si>
  <si>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</si>
  <si>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</si>
  <si>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</si>
  <si>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</si>
  <si>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</si>
  <si>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</si>
  <si>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</si>
  <si>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</si>
  <si>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</si>
  <si>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</si>
  <si>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</si>
  <si>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</si>
  <si>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</si>
  <si>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</si>
  <si>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</si>
  <si>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</si>
  <si>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</si>
  <si>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</si>
  <si>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</si>
  <si>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</si>
  <si>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</si>
  <si>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</si>
  <si>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</si>
  <si>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</si>
  <si>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</si>
  <si>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</si>
  <si>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</si>
  <si>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</si>
  <si>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</si>
  <si>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</si>
  <si>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</si>
  <si>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</si>
  <si>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</si>
  <si>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</si>
  <si>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</si>
  <si>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</si>
  <si>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</si>
  <si>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</si>
  <si>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</si>
  <si>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</si>
  <si>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</si>
  <si>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</si>
  <si>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</si>
  <si>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</si>
  <si>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</si>
  <si>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</si>
  <si>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</si>
  <si>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</si>
  <si>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</si>
  <si>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</si>
  <si>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</si>
  <si>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</si>
  <si>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</si>
  <si>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</si>
  <si>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</si>
  <si>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</si>
  <si>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</si>
  <si>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</si>
  <si>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</si>
  <si>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</si>
  <si>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</si>
  <si>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</si>
  <si>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</si>
  <si>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</si>
  <si>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</si>
  <si>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</si>
  <si>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</si>
  <si>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</si>
  <si>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</si>
  <si>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</si>
  <si>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</si>
  <si>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</si>
  <si>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</si>
  <si>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</si>
  <si>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</si>
  <si>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</si>
  <si>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</si>
  <si>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</si>
  <si>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</si>
  <si>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</si>
  <si>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</si>
  <si>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</si>
  <si>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</si>
  <si>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</si>
  <si>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</si>
  <si>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</si>
  <si>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</si>
  <si>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</si>
  <si>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</si>
  <si>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</si>
  <si>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</si>
  <si>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</si>
  <si>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</si>
  <si>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</si>
  <si>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</si>
  <si>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</si>
  <si>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</si>
  <si>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</si>
  <si>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</si>
  <si>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</si>
  <si>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</si>
  <si>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</si>
  <si>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</si>
  <si>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</si>
  <si>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</si>
  <si>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</si>
  <si>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</si>
  <si>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</si>
  <si>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</si>
  <si>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</si>
  <si>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</si>
  <si>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</si>
  <si>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</si>
  <si>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</si>
  <si>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</si>
  <si>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</si>
  <si>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</si>
  <si>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</si>
  <si>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</si>
  <si>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</si>
  <si>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</si>
  <si>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</si>
  <si>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</si>
  <si>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</si>
  <si>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</si>
  <si>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</si>
  <si>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</si>
  <si>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</si>
  <si>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</si>
  <si>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</si>
  <si>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</si>
  <si>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</si>
  <si>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</si>
  <si>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</si>
  <si>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</si>
  <si>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</si>
  <si>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</si>
  <si>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</si>
  <si>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</si>
  <si>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</si>
  <si>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</si>
  <si>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</si>
  <si>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</si>
  <si>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</si>
  <si>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</si>
  <si>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</si>
  <si>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</si>
  <si>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</si>
  <si>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</si>
  <si>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</si>
  <si>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</si>
  <si>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</si>
  <si>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</si>
  <si>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</si>
  <si>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</si>
  <si>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</si>
  <si>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</si>
  <si>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</si>
  <si>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</si>
  <si>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</si>
  <si>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</si>
  <si>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</si>
  <si>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</si>
  <si>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</si>
  <si>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</si>
  <si>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</si>
  <si>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</si>
  <si>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</si>
  <si>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</si>
  <si>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</si>
  <si>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</si>
  <si>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</si>
  <si>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</si>
  <si>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</si>
  <si>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</si>
  <si>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</si>
  <si>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</si>
  <si>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</si>
  <si>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</si>
  <si>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</si>
  <si>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</si>
  <si>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</si>
  <si>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</si>
  <si>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</si>
  <si>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</si>
  <si>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</si>
  <si>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</si>
  <si>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</si>
  <si>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</si>
  <si>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</si>
  <si>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</si>
  <si>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</si>
  <si>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</si>
  <si>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</si>
  <si>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</si>
  <si>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</si>
  <si>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</si>
  <si>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</si>
  <si>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</si>
  <si>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</si>
  <si>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</si>
  <si>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</si>
  <si>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</si>
  <si>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</si>
  <si>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</si>
  <si>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</si>
  <si>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</si>
  <si>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</si>
  <si>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</si>
  <si>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</si>
  <si>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</si>
  <si>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</si>
  <si>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</si>
  <si>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</si>
  <si>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</si>
  <si>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</si>
  <si>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</si>
  <si>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</si>
  <si>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</si>
  <si>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</si>
  <si>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</si>
  <si>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</si>
  <si>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</si>
  <si>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</si>
  <si>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</si>
  <si>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</si>
  <si>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</si>
  <si>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</si>
  <si>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</si>
  <si>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</si>
  <si>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</si>
  <si>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</si>
  <si>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</si>
  <si>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</si>
  <si>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</si>
  <si>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</si>
  <si>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</si>
  <si>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</si>
  <si>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</si>
  <si>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</si>
  <si>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</si>
  <si>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</si>
  <si>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</si>
  <si>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</si>
  <si>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</si>
  <si>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</si>
  <si>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</si>
  <si>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</si>
  <si>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</si>
  <si>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</si>
  <si>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</si>
  <si>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</si>
  <si>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</si>
  <si>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</si>
  <si>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</si>
  <si>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</si>
  <si>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</si>
  <si>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</si>
  <si>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</si>
  <si>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</si>
  <si>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</si>
  <si>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</si>
  <si>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</si>
  <si>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</si>
  <si>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</si>
  <si>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</si>
  <si>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</si>
  <si>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</si>
  <si>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</si>
  <si>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</si>
  <si>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</si>
  <si>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</si>
  <si>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</si>
  <si>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</si>
  <si>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</si>
  <si>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</si>
  <si>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</si>
  <si>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</si>
  <si>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</si>
  <si>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</si>
  <si>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</si>
  <si>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</si>
  <si>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</si>
  <si>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</si>
  <si>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</si>
  <si>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</si>
  <si>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</si>
  <si>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</si>
  <si>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</si>
  <si>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</si>
  <si>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</si>
  <si>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</si>
  <si>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</si>
  <si>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</si>
  <si>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</si>
  <si>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</si>
  <si>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</si>
  <si>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</si>
  <si>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</si>
  <si>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</si>
  <si>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</si>
  <si>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</si>
  <si>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</si>
  <si>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</si>
  <si>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</si>
  <si>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</si>
  <si>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</si>
  <si>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</si>
  <si>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</si>
  <si>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</si>
  <si>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</si>
  <si>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</si>
  <si>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</si>
  <si>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</si>
  <si>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</si>
  <si>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</si>
  <si>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</si>
  <si>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</si>
  <si>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</si>
  <si>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</si>
  <si>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</si>
  <si>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</si>
  <si>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</si>
  <si>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</si>
  <si>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</si>
  <si>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</si>
  <si>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</si>
  <si>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</si>
  <si>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</si>
  <si>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</si>
  <si>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</si>
  <si>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</si>
  <si>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</si>
  <si>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</si>
  <si>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</si>
  <si>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</si>
  <si>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</si>
  <si>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</si>
  <si>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</si>
  <si>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</si>
  <si>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</si>
  <si>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</si>
  <si>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</si>
  <si>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</si>
  <si>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</si>
  <si>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</si>
  <si>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</si>
  <si>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</si>
  <si>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</si>
  <si>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</si>
  <si>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</si>
  <si>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</si>
  <si>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</si>
  <si>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</si>
  <si>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</si>
  <si>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</si>
  <si>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</si>
  <si>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</si>
  <si>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</si>
  <si>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</si>
  <si>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</si>
  <si>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</si>
  <si>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</si>
  <si>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</si>
  <si>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</si>
  <si>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</si>
  <si>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</si>
  <si>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</si>
  <si>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</si>
  <si>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</si>
  <si>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</si>
  <si>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</si>
  <si>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</si>
  <si>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</si>
  <si>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</si>
  <si>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</si>
  <si>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</si>
  <si>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</si>
  <si>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</si>
  <si>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</si>
  <si>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</si>
  <si>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</si>
  <si>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</si>
  <si>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</si>
  <si>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</si>
  <si>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</si>
  <si>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</si>
  <si>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</si>
  <si>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</si>
  <si>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</si>
  <si>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</si>
  <si>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</si>
  <si>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</si>
  <si>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</si>
  <si>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</si>
  <si>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</si>
  <si>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</si>
  <si>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</si>
  <si>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</si>
  <si>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</si>
  <si>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</si>
  <si>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</si>
  <si>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</si>
  <si>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</si>
  <si>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</si>
  <si>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</si>
  <si>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</si>
  <si>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</si>
  <si>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</si>
  <si>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</si>
  <si>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</si>
  <si>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</si>
  <si>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</si>
  <si>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</si>
  <si>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</si>
  <si>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</si>
  <si>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</si>
  <si>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</si>
  <si>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</si>
  <si>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</si>
  <si>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</si>
  <si>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</si>
  <si>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</si>
  <si>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</si>
  <si>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</si>
  <si>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</si>
  <si>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</si>
  <si>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</si>
  <si>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</si>
  <si>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</si>
  <si>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</si>
  <si>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</si>
  <si>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</si>
  <si>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</si>
  <si>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</si>
  <si>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</si>
  <si>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</si>
  <si>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</si>
  <si>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</si>
  <si>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</si>
  <si>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</si>
  <si>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</si>
  <si>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</si>
  <si>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</si>
  <si>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</si>
  <si>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</si>
  <si>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</si>
  <si>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</si>
  <si>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</si>
  <si>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</si>
  <si>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</si>
  <si>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</si>
  <si>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</si>
  <si>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</si>
  <si>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</si>
  <si>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</si>
  <si>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</si>
  <si>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</si>
  <si>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</si>
  <si>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</si>
  <si>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</si>
  <si>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</si>
  <si>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</si>
  <si>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</si>
  <si>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</si>
  <si>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</si>
  <si>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</si>
  <si>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</si>
  <si>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</si>
  <si>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</si>
  <si>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</si>
  <si>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</si>
  <si>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</si>
  <si>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</si>
  <si>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</si>
  <si>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</si>
  <si>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</si>
  <si>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</si>
  <si>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</si>
  <si>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</si>
  <si>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</si>
  <si>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</si>
  <si>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</si>
  <si>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</si>
  <si>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</si>
  <si>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</si>
  <si>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</si>
  <si>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</si>
  <si>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</si>
  <si>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</si>
  <si>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</si>
  <si>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</si>
  <si>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</si>
  <si>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</si>
  <si>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</si>
  <si>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</si>
  <si>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</si>
  <si>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</si>
  <si>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</si>
  <si>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</si>
  <si>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</si>
  <si>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</si>
  <si>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</si>
  <si>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</si>
  <si>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</si>
  <si>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</si>
  <si>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</si>
  <si>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</si>
  <si>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</si>
  <si>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</si>
  <si>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</si>
  <si>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</si>
  <si>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</si>
  <si>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</si>
  <si>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</si>
  <si>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</si>
  <si>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</si>
  <si>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</si>
  <si>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</si>
  <si>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</si>
  <si>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</si>
  <si>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</si>
  <si>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</si>
  <si>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</si>
  <si>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</si>
  <si>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</si>
  <si>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</si>
  <si>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</si>
  <si>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</si>
  <si>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</si>
  <si>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</si>
  <si>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</si>
  <si>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</si>
  <si>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</si>
  <si>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</si>
  <si>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</si>
  <si>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</si>
  <si>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</si>
  <si>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</si>
  <si>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</si>
  <si>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</si>
  <si>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</si>
  <si>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</si>
  <si>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</si>
  <si>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</si>
  <si>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</si>
  <si>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</si>
  <si>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</si>
  <si>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</si>
  <si>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</si>
  <si>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</si>
  <si>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</si>
  <si>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</si>
  <si>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</si>
  <si>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</si>
  <si>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</si>
  <si>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</si>
  <si>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</si>
  <si>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</si>
  <si>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</si>
  <si>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</si>
  <si>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</si>
  <si>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</si>
  <si>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</si>
  <si>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</si>
  <si>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Домарева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</si>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</sst>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320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2"/>
  <sheetViews>
    <sheetView tabSelected="1" topLeftCell="A274" zoomScaleNormal="100" workbookViewId="0">
      <selection activeCell="B280" sqref="B280:C280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5005568.29</v>
      </c>
      <c r="J16" s="59">
        <f>J17+J74+J104</f>
        <v>4740427.8899999997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5002519.8899999997</v>
      </c>
      <c r="J17" s="65">
        <f>J19+J32+J44+J51+J59+J66</f>
        <v>4740427.8899999997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31930</v>
      </c>
      <c r="J19" s="65">
        <f>J21+J22+J23+J24+J25+J26+J27+J28+J29+J30+J31</f>
        <v>27921.5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>
        <v>31930</v>
      </c>
      <c r="J21" s="1">
        <v>27921.5</v>
      </c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4970431.8899999997</v>
      </c>
      <c r="J32" s="92">
        <f>J34+J35+J39+J40+J41+J42+J43</f>
        <v>4712506.3899999997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>
        <v>4968941.87</v>
      </c>
      <c r="J35" s="5">
        <v>4710185.18</v>
      </c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>
        <v>1490.02</v>
      </c>
      <c r="J42" s="2">
        <v>2321.21</v>
      </c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158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>
        <v>158</v>
      </c>
      <c r="J46" s="1">
        <v>0</v>
      </c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3048.4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3048.4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3048.4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>
        <v>2098.4</v>
      </c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>
        <v>950</v>
      </c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5350658.04</v>
      </c>
      <c r="J113" s="59">
        <f>J114+J197+J226</f>
        <v>6087489.4000000004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5189780.04</v>
      </c>
      <c r="J114" s="65">
        <f>J116+J122+J132+J133+J149+J155+J163+J166+J174+J188</f>
        <v>5987620.4000000004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116717.27</v>
      </c>
      <c r="J116" s="113">
        <f>SUM(J118:J121)</f>
        <v>103984.78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89644.6</v>
      </c>
      <c r="J118" s="11">
        <v>79865.429999999993</v>
      </c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27072.67</v>
      </c>
      <c r="J120" s="9">
        <v>24119.35</v>
      </c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48054.14</v>
      </c>
      <c r="J122" s="65">
        <f>SUM(J124:J131)</f>
        <v>43069.880000000005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>
        <v>2083.14</v>
      </c>
      <c r="J126" s="9">
        <v>5468.37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>
        <v>22964</v>
      </c>
      <c r="J128" s="9">
        <v>28649</v>
      </c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>
        <v>23007</v>
      </c>
      <c r="J129" s="9">
        <v>8952.51</v>
      </c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22.46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>
        <v>0</v>
      </c>
      <c r="J180" s="7">
        <v>22.46</v>
      </c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5025008.63</v>
      </c>
      <c r="J188" s="65">
        <f>SUM(J190:J196)</f>
        <v>5840543.2800000003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>
        <v>9040</v>
      </c>
      <c r="J190" s="7">
        <v>9041.9599999999991</v>
      </c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>
        <v>4807927.33</v>
      </c>
      <c r="J191" s="7">
        <v>5488694.3799999999</v>
      </c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>
        <v>19945.3</v>
      </c>
      <c r="J193" s="7">
        <v>47409.74</v>
      </c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>
        <v>0</v>
      </c>
      <c r="J194" s="7">
        <v>133216</v>
      </c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>
        <v>188096</v>
      </c>
      <c r="J195" s="7">
        <v>162181.20000000001</v>
      </c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160878</v>
      </c>
      <c r="J197" s="65">
        <f>J199+J210</f>
        <v>99869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160878</v>
      </c>
      <c r="J199" s="113">
        <f>J201+J202+J203+J204+J208+J209</f>
        <v>99869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160878</v>
      </c>
      <c r="J201" s="11">
        <v>99869</v>
      </c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345089.75</v>
      </c>
      <c r="J237" s="159">
        <f>J269-J238-J260</f>
        <v>1347061.5099999998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345089.75</v>
      </c>
      <c r="J269" s="113">
        <f>J271+J272+J273</f>
        <v>1347061.5099999998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-5060412.1100000003</v>
      </c>
      <c r="J271" s="7">
        <v>-4798864.45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5405501.8600000003</v>
      </c>
      <c r="J272" s="9">
        <v>6145925.96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SUM(J280:J291)</f>
        <v>5350658.04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2">
        <v>89644.6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2">
        <v>27072.67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314</v>
      </c>
      <c r="F282" s="199" t="s">
        <v>348</v>
      </c>
      <c r="G282" s="200" t="s">
        <v>610</v>
      </c>
      <c r="H282" s="200"/>
      <c r="I282" s="201"/>
      <c r="J282" s="2">
        <v>310.39</v>
      </c>
      <c r="K282" s="182"/>
      <c r="L282" s="182"/>
    </row>
    <row r="283" spans="2:12" ht="15" customHeight="1">
      <c r="B283" s="196" t="s">
        <v>613</v>
      </c>
      <c r="C283" s="197"/>
      <c r="D283" s="198" t="s">
        <v>606</v>
      </c>
      <c r="E283" s="199" t="s">
        <v>314</v>
      </c>
      <c r="F283" s="199" t="s">
        <v>357</v>
      </c>
      <c r="G283" s="200" t="s">
        <v>610</v>
      </c>
      <c r="H283" s="200"/>
      <c r="I283" s="201"/>
      <c r="J283" s="2">
        <v>1772.75</v>
      </c>
      <c r="K283" s="182"/>
      <c r="L283" s="182"/>
    </row>
    <row r="284" spans="2:12" ht="23.25" customHeight="1">
      <c r="B284" s="196" t="s">
        <v>614</v>
      </c>
      <c r="C284" s="197"/>
      <c r="D284" s="198" t="s">
        <v>606</v>
      </c>
      <c r="E284" s="199" t="s">
        <v>320</v>
      </c>
      <c r="F284" s="199" t="s">
        <v>348</v>
      </c>
      <c r="G284" s="200" t="s">
        <v>610</v>
      </c>
      <c r="H284" s="200"/>
      <c r="I284" s="201"/>
      <c r="J284" s="2">
        <v>22964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323</v>
      </c>
      <c r="F285" s="199" t="s">
        <v>348</v>
      </c>
      <c r="G285" s="200" t="s">
        <v>610</v>
      </c>
      <c r="H285" s="200"/>
      <c r="I285" s="201"/>
      <c r="J285" s="2">
        <v>23007</v>
      </c>
      <c r="K285" s="182"/>
      <c r="L285" s="182"/>
    </row>
    <row r="286" spans="2:12" ht="23.25" customHeight="1">
      <c r="B286" s="196" t="s">
        <v>616</v>
      </c>
      <c r="C286" s="197"/>
      <c r="D286" s="198" t="s">
        <v>606</v>
      </c>
      <c r="E286" s="199" t="s">
        <v>489</v>
      </c>
      <c r="F286" s="199" t="s">
        <v>348</v>
      </c>
      <c r="G286" s="200" t="s">
        <v>610</v>
      </c>
      <c r="H286" s="200"/>
      <c r="I286" s="201"/>
      <c r="J286" s="2">
        <v>160878</v>
      </c>
      <c r="K286" s="182"/>
      <c r="L286" s="182"/>
    </row>
    <row r="287" spans="2:12" ht="34.5" customHeight="1">
      <c r="B287" s="196" t="s">
        <v>617</v>
      </c>
      <c r="C287" s="197"/>
      <c r="D287" s="198" t="s">
        <v>606</v>
      </c>
      <c r="E287" s="199" t="s">
        <v>469</v>
      </c>
      <c r="F287" s="199" t="s">
        <v>348</v>
      </c>
      <c r="G287" s="200" t="s">
        <v>610</v>
      </c>
      <c r="H287" s="200"/>
      <c r="I287" s="201"/>
      <c r="J287" s="2">
        <v>9040</v>
      </c>
      <c r="K287" s="182"/>
      <c r="L287" s="182"/>
    </row>
    <row r="288" spans="2:12" ht="23.25" customHeight="1">
      <c r="B288" s="196" t="s">
        <v>618</v>
      </c>
      <c r="C288" s="197"/>
      <c r="D288" s="198" t="s">
        <v>606</v>
      </c>
      <c r="E288" s="199" t="s">
        <v>471</v>
      </c>
      <c r="F288" s="199" t="s">
        <v>348</v>
      </c>
      <c r="G288" s="200" t="s">
        <v>610</v>
      </c>
      <c r="H288" s="200"/>
      <c r="I288" s="201"/>
      <c r="J288" s="2">
        <v>4807927.33</v>
      </c>
      <c r="K288" s="182"/>
      <c r="L288" s="182"/>
    </row>
    <row r="289" spans="2:12" ht="23.25" customHeight="1">
      <c r="B289" s="196" t="s">
        <v>619</v>
      </c>
      <c r="C289" s="197"/>
      <c r="D289" s="198" t="s">
        <v>606</v>
      </c>
      <c r="E289" s="199" t="s">
        <v>475</v>
      </c>
      <c r="F289" s="199" t="s">
        <v>348</v>
      </c>
      <c r="G289" s="200" t="s">
        <v>610</v>
      </c>
      <c r="H289" s="200"/>
      <c r="I289" s="201"/>
      <c r="J289" s="2">
        <v>19945.3</v>
      </c>
      <c r="K289" s="182"/>
      <c r="L289" s="182"/>
    </row>
    <row r="290" spans="2:12" ht="23.25" customHeight="1">
      <c r="B290" s="196" t="s">
        <v>620</v>
      </c>
      <c r="C290" s="197"/>
      <c r="D290" s="198" t="s">
        <v>606</v>
      </c>
      <c r="E290" s="199" t="s">
        <v>480</v>
      </c>
      <c r="F290" s="199" t="s">
        <v>348</v>
      </c>
      <c r="G290" s="200" t="s">
        <v>610</v>
      </c>
      <c r="H290" s="200"/>
      <c r="I290" s="201"/>
      <c r="J290" s="2">
        <v>188096</v>
      </c>
      <c r="K290" s="182"/>
      <c r="L290" s="182"/>
    </row>
    <row r="291" spans="2:12" ht="0.75" customHeight="1" thickBot="1">
      <c r="B291" s="202"/>
      <c r="C291" s="203"/>
      <c r="D291" s="94"/>
      <c r="E291" s="145"/>
      <c r="F291" s="145"/>
      <c r="G291" s="204"/>
      <c r="H291" s="204"/>
      <c r="I291" s="205"/>
      <c r="J291" s="206"/>
      <c r="K291" s="43"/>
      <c r="L291" s="43"/>
    </row>
    <row r="292" spans="2:12">
      <c r="B292" s="15"/>
      <c r="C292" s="15"/>
      <c r="D292" s="15"/>
      <c r="E292" s="15"/>
      <c r="F292" s="26"/>
      <c r="G292" s="26"/>
      <c r="H292" s="26"/>
      <c r="I292" s="15"/>
      <c r="J292" s="15"/>
      <c r="K292" s="175"/>
      <c r="L292" s="43"/>
    </row>
    <row r="293" spans="2:12" ht="15" customHeight="1">
      <c r="B293" s="32" t="s">
        <v>621</v>
      </c>
      <c r="C293" s="32"/>
      <c r="D293" s="207"/>
      <c r="G293" s="208"/>
      <c r="H293" s="208"/>
      <c r="I293" s="33" t="s">
        <v>622</v>
      </c>
      <c r="J293" s="33"/>
      <c r="K293" s="175"/>
      <c r="L293" s="43"/>
    </row>
    <row r="294" spans="2:12">
      <c r="B294" s="207"/>
      <c r="C294" s="207"/>
      <c r="D294" s="207"/>
      <c r="E294" s="209" t="s">
        <v>623</v>
      </c>
      <c r="F294" s="209"/>
      <c r="G294" s="26"/>
      <c r="H294" s="26"/>
      <c r="I294" s="210" t="s">
        <v>624</v>
      </c>
      <c r="J294" s="210"/>
      <c r="K294" s="175"/>
      <c r="L294" s="43"/>
    </row>
    <row r="295" spans="2:12" ht="24.75" customHeight="1">
      <c r="B295" s="32" t="s">
        <v>625</v>
      </c>
      <c r="C295" s="32"/>
      <c r="D295" s="32"/>
      <c r="G295" s="208"/>
      <c r="H295" s="208"/>
      <c r="I295" s="33" t="s">
        <v>636</v>
      </c>
      <c r="J295" s="33"/>
      <c r="K295" s="175"/>
      <c r="L295" s="43"/>
    </row>
    <row r="296" spans="2:12">
      <c r="B296" s="207"/>
      <c r="C296" s="207"/>
      <c r="D296" s="207"/>
      <c r="E296" s="209" t="s">
        <v>623</v>
      </c>
      <c r="F296" s="209"/>
      <c r="G296" s="26"/>
      <c r="H296" s="26"/>
      <c r="I296" s="210" t="s">
        <v>624</v>
      </c>
      <c r="J296" s="210"/>
      <c r="K296" s="175"/>
      <c r="L296" s="43"/>
    </row>
    <row r="297" spans="2:12" ht="23.25" customHeight="1">
      <c r="B297" s="32" t="s">
        <v>637</v>
      </c>
      <c r="C297" s="32"/>
      <c r="D297" s="32"/>
      <c r="E297" s="211"/>
      <c r="F297" s="211"/>
      <c r="G297" s="211"/>
      <c r="H297" s="211"/>
      <c r="I297" s="15"/>
      <c r="J297" s="15"/>
      <c r="K297" s="175"/>
      <c r="L297" s="43"/>
    </row>
    <row r="298" spans="2:12" ht="15.75" customHeight="1">
      <c r="B298" s="211"/>
      <c r="C298" s="211"/>
      <c r="D298" s="211"/>
      <c r="E298" s="211"/>
      <c r="F298" s="211"/>
      <c r="G298" s="211"/>
      <c r="H298" s="211"/>
      <c r="I298" s="15"/>
      <c r="J298" s="15"/>
      <c r="K298" s="175"/>
      <c r="L298" s="43"/>
    </row>
    <row r="299" spans="2:12" hidden="1">
      <c r="E299" s="26"/>
      <c r="F299" s="26"/>
      <c r="G299" s="26"/>
      <c r="H299" s="26"/>
      <c r="I299" s="26"/>
      <c r="J299" s="26"/>
      <c r="K299" s="43"/>
    </row>
    <row r="300" spans="2:12" ht="48" hidden="1" customHeight="1" thickTop="1" thickBot="1">
      <c r="B300" s="43"/>
      <c r="C300" s="43"/>
      <c r="D300" s="212"/>
      <c r="E300" s="213"/>
      <c r="F300" s="213"/>
      <c r="G300" s="214" t="s">
        <v>626</v>
      </c>
      <c r="H300" s="214"/>
      <c r="I300" s="215"/>
      <c r="J300" s="43"/>
      <c r="K300" s="43"/>
    </row>
    <row r="301" spans="2:12" ht="3.75" hidden="1" customHeight="1" thickTop="1" thickBot="1">
      <c r="B301" s="43"/>
      <c r="C301" s="43"/>
      <c r="D301" s="216"/>
      <c r="E301" s="216"/>
      <c r="F301" s="216"/>
      <c r="G301" s="217"/>
      <c r="H301" s="217"/>
      <c r="I301" s="217"/>
      <c r="J301" s="43"/>
      <c r="K301" s="43"/>
    </row>
    <row r="302" spans="2:12" ht="15.75" hidden="1" thickTop="1">
      <c r="D302" s="218" t="s">
        <v>627</v>
      </c>
      <c r="E302" s="219"/>
      <c r="F302" s="219"/>
      <c r="G302" s="220"/>
      <c r="H302" s="220"/>
      <c r="I302" s="221"/>
    </row>
    <row r="303" spans="2:12" hidden="1">
      <c r="D303" s="222" t="s">
        <v>628</v>
      </c>
      <c r="E303" s="223"/>
      <c r="F303" s="223"/>
      <c r="G303" s="224"/>
      <c r="H303" s="224"/>
      <c r="I303" s="225"/>
    </row>
    <row r="304" spans="2:12" hidden="1">
      <c r="D304" s="222" t="s">
        <v>629</v>
      </c>
      <c r="E304" s="223"/>
      <c r="F304" s="223"/>
      <c r="G304" s="226"/>
      <c r="H304" s="226"/>
      <c r="I304" s="227"/>
    </row>
    <row r="305" spans="4:9" hidden="1">
      <c r="D305" s="222" t="s">
        <v>630</v>
      </c>
      <c r="E305" s="223"/>
      <c r="F305" s="223"/>
      <c r="G305" s="226"/>
      <c r="H305" s="226"/>
      <c r="I305" s="227"/>
    </row>
    <row r="306" spans="4:9" hidden="1">
      <c r="D306" s="222" t="s">
        <v>631</v>
      </c>
      <c r="E306" s="223"/>
      <c r="F306" s="223"/>
      <c r="G306" s="226"/>
      <c r="H306" s="226"/>
      <c r="I306" s="227"/>
    </row>
    <row r="307" spans="4:9" hidden="1">
      <c r="D307" s="222" t="s">
        <v>632</v>
      </c>
      <c r="E307" s="223"/>
      <c r="F307" s="223"/>
      <c r="G307" s="224"/>
      <c r="H307" s="224"/>
      <c r="I307" s="225"/>
    </row>
    <row r="308" spans="4:9" hidden="1">
      <c r="D308" s="222" t="s">
        <v>633</v>
      </c>
      <c r="E308" s="223"/>
      <c r="F308" s="223"/>
      <c r="G308" s="224"/>
      <c r="H308" s="224"/>
      <c r="I308" s="225"/>
    </row>
    <row r="309" spans="4:9" hidden="1">
      <c r="D309" s="222" t="s">
        <v>634</v>
      </c>
      <c r="E309" s="223"/>
      <c r="F309" s="223"/>
      <c r="G309" s="226"/>
      <c r="H309" s="226"/>
      <c r="I309" s="227"/>
    </row>
    <row r="310" spans="4:9" ht="15.75" hidden="1" thickBot="1">
      <c r="D310" s="228" t="s">
        <v>635</v>
      </c>
      <c r="E310" s="229"/>
      <c r="F310" s="229"/>
      <c r="G310" s="230"/>
      <c r="H310" s="230"/>
      <c r="I310" s="231"/>
    </row>
    <row r="311" spans="4:9" ht="3.75" hidden="1" customHeight="1" thickTop="1">
      <c r="D311" s="232"/>
      <c r="E311" s="232"/>
      <c r="F311" s="232"/>
      <c r="G311" s="233"/>
      <c r="H311" s="233"/>
      <c r="I311" s="23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'0503723'!TR_30200300711_2340987312</vt:lpstr>
      <vt:lpstr>'0503723'!TR_30200300711_2340987313</vt:lpstr>
      <vt:lpstr>'0503723'!TR_30200300711_2340987314</vt:lpstr>
      <vt:lpstr>'0503723'!TR_30200300711_2340987315</vt:lpstr>
      <vt:lpstr>'0503723'!TR_30200300711_2340987316</vt:lpstr>
      <vt:lpstr>'0503723'!TR_30200300711_2340987317</vt:lpstr>
      <vt:lpstr>'0503723'!TR_30200300711_2340987318</vt:lpstr>
      <vt:lpstr>'0503723'!TR_30200300711_2340987319</vt:lpstr>
      <vt:lpstr>'0503723'!TR_30200300711_2340987320</vt:lpstr>
      <vt:lpstr>'0503723'!TR_30200300711_2340987321</vt:lpstr>
      <vt:lpstr>'0503723'!TR_30200300711_2340987322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2024-03-20T12:51:17Z</cp:lastPrinted>
  <dcterms:created xsi:type="dcterms:W3CDTF">2024-03-07T12:45:55Z</dcterms:created>
  <dcterms:modified xsi:type="dcterms:W3CDTF">2024-03-20T12:51:21Z</dcterms:modified>
</cp:coreProperties>
</file>